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20" windowHeight="9540" firstSheet="1" activeTab="1"/>
  </bookViews>
  <sheets>
    <sheet name="Financijski" sheetId="4" r:id="rId1"/>
    <sheet name="Financijski plan 2018" sheetId="1" r:id="rId2"/>
    <sheet name="Plan zaduživanja i otplata" sheetId="2" r:id="rId3"/>
  </sheets>
  <definedNames>
    <definedName name="_xlnm.Print_Area" localSheetId="1">'Financijski plan 2018'!$A$1:$I$46</definedName>
  </definedNames>
  <calcPr calcId="145621"/>
</workbook>
</file>

<file path=xl/calcChain.xml><?xml version="1.0" encoding="utf-8"?>
<calcChain xmlns="http://schemas.openxmlformats.org/spreadsheetml/2006/main">
  <c r="E20" i="1" l="1"/>
  <c r="D27" i="1" l="1"/>
  <c r="E44" i="1" l="1"/>
  <c r="E38" i="1"/>
  <c r="D14" i="1" l="1"/>
  <c r="E12" i="1" l="1"/>
  <c r="D12" i="1"/>
  <c r="E15" i="1" l="1"/>
  <c r="E26" i="1" s="1"/>
  <c r="D20" i="1"/>
  <c r="D15" i="1" s="1"/>
  <c r="D26" i="1" s="1"/>
  <c r="D19" i="1"/>
  <c r="E19" i="4"/>
  <c r="D19" i="4"/>
  <c r="D20" i="4" s="1"/>
  <c r="D18" i="4"/>
  <c r="D25" i="1"/>
  <c r="D12" i="4" l="1"/>
  <c r="D22" i="4" s="1"/>
  <c r="E21" i="4" s="1"/>
  <c r="D29" i="1" l="1"/>
  <c r="E28" i="1" s="1"/>
  <c r="F12" i="2"/>
  <c r="E12" i="2"/>
  <c r="D12" i="2" l="1"/>
  <c r="E12" i="4" l="1"/>
  <c r="E18" i="4" l="1"/>
  <c r="E20" i="4" s="1"/>
  <c r="E22" i="4" s="1"/>
  <c r="G12" i="2"/>
  <c r="E25" i="1"/>
  <c r="G13" i="2" l="1"/>
  <c r="E27" i="1"/>
  <c r="E29" i="1" s="1"/>
</calcChain>
</file>

<file path=xl/sharedStrings.xml><?xml version="1.0" encoding="utf-8"?>
<sst xmlns="http://schemas.openxmlformats.org/spreadsheetml/2006/main" count="88" uniqueCount="60">
  <si>
    <t>KONTO
SKUPINE</t>
  </si>
  <si>
    <t xml:space="preserve">OPIS </t>
  </si>
  <si>
    <t xml:space="preserve">I.PRIHODI </t>
  </si>
  <si>
    <t>Prihodi od prodaje roba i usluga</t>
  </si>
  <si>
    <t>Prihodi od imovine</t>
  </si>
  <si>
    <t>Ostali prihodi</t>
  </si>
  <si>
    <t>Prihodi od povezanih neprofitnih organizacija</t>
  </si>
  <si>
    <t>SVEUKUPNO PRIHODI</t>
  </si>
  <si>
    <t>II.RASHODI</t>
  </si>
  <si>
    <t>Rashodi za radnike</t>
  </si>
  <si>
    <t>Rashodi amortizacije</t>
  </si>
  <si>
    <t>Financijski rashodi</t>
  </si>
  <si>
    <t>Prihodi od donacija iz državnog proračuna</t>
  </si>
  <si>
    <t>Ostali prihodi od donacija</t>
  </si>
  <si>
    <t>UKUPNO PRIHODI</t>
  </si>
  <si>
    <t>UKUPNO RASHODI</t>
  </si>
  <si>
    <t>Naknade osobama izvan radnog odnosa</t>
  </si>
  <si>
    <t>Rashodi za usluge</t>
  </si>
  <si>
    <t>Rashodi za materijal i energiju</t>
  </si>
  <si>
    <t>Premija osiguranja</t>
  </si>
  <si>
    <t>Reprezentacija</t>
  </si>
  <si>
    <t>LABIN ART EXPRESS XXI</t>
  </si>
  <si>
    <t xml:space="preserve">PLAN ZADUŽIVANJA </t>
  </si>
  <si>
    <t>PLAN OTPLATA</t>
  </si>
  <si>
    <t>RB.</t>
  </si>
  <si>
    <t>Opis</t>
  </si>
  <si>
    <t xml:space="preserve">1. </t>
  </si>
  <si>
    <t>Primici zaduživanja - Iznos kredita</t>
  </si>
  <si>
    <t>2.</t>
  </si>
  <si>
    <t xml:space="preserve">Izdaci za otplate </t>
  </si>
  <si>
    <t>3.</t>
  </si>
  <si>
    <t>4.</t>
  </si>
  <si>
    <t>Plan zaduživanja - Iznos kredita</t>
  </si>
  <si>
    <t>5.</t>
  </si>
  <si>
    <t>UKUPNO:</t>
  </si>
  <si>
    <t>VIŠAK/MANJAK:</t>
  </si>
  <si>
    <t>Službena putovanja zaposlenika</t>
  </si>
  <si>
    <t>Materijalni rashodi</t>
  </si>
  <si>
    <t>Ostali materijalni rashodi</t>
  </si>
  <si>
    <t>Plan 2017.</t>
  </si>
  <si>
    <t xml:space="preserve">35. Prihodi od donacija iz državnog proračuna </t>
  </si>
  <si>
    <t>36. Ostali prihodi od donacija</t>
  </si>
  <si>
    <t>UKUPNO 
IZVRŠENJE 2017.</t>
  </si>
  <si>
    <t>UKUPNO PLAN 
2018</t>
  </si>
  <si>
    <t>Financijski plan za 2018.g. usvojen je na skupštini dana 30.prosinca 2017.g.</t>
  </si>
  <si>
    <t>FINANCIJSKI PLAN ZA 2018. GODINU</t>
  </si>
  <si>
    <t>UKUPNO 
IZVRŠENJE 2017</t>
  </si>
  <si>
    <t>Plan 2018.</t>
  </si>
  <si>
    <t>VIŠAK/MANJAK PRIHODA</t>
  </si>
  <si>
    <t>PRENESENI VIŠAK/MANJAK IZ PERTHODNIH GODINA</t>
  </si>
  <si>
    <t>OSTATAK VIŠKA/MANJKA ZA PRIJENOS U NAREDNU GODINU</t>
  </si>
  <si>
    <t>MDOMSP</t>
  </si>
  <si>
    <t>Ministarstvo kulture</t>
  </si>
  <si>
    <t>Ministartvo turizma</t>
  </si>
  <si>
    <t xml:space="preserve">Lokalna uprava </t>
  </si>
  <si>
    <t>Istarska županija</t>
  </si>
  <si>
    <t>Zaklada Kultura nova</t>
  </si>
  <si>
    <t>ESF</t>
  </si>
  <si>
    <t>Zaklada za poticanje partnerstva</t>
  </si>
  <si>
    <t>PLAN ZADUŽIVANJA I OTPLATA ZA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</si>
</sst>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4" fontId="0" fillId="0" borderId="0" xfId="0" applyNumberFormat="1" applyBorder="1"/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1" fillId="0" borderId="9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0" fillId="0" borderId="11" xfId="0" applyBorder="1"/>
    <xf numFmtId="0" fontId="7" fillId="0" borderId="12" xfId="0" applyFont="1" applyBorder="1"/>
    <xf numFmtId="43" fontId="3" fillId="0" borderId="12" xfId="0" applyNumberFormat="1" applyFont="1" applyBorder="1" applyAlignment="1">
      <alignment vertical="center"/>
    </xf>
    <xf numFmtId="43" fontId="0" fillId="0" borderId="12" xfId="0" applyNumberFormat="1" applyBorder="1" applyAlignment="1">
      <alignment horizontal="right"/>
    </xf>
    <xf numFmtId="43" fontId="0" fillId="0" borderId="13" xfId="0" applyNumberFormat="1" applyBorder="1" applyAlignment="1">
      <alignment horizontal="right"/>
    </xf>
    <xf numFmtId="0" fontId="0" fillId="0" borderId="0" xfId="0" applyBorder="1"/>
    <xf numFmtId="0" fontId="7" fillId="0" borderId="1" xfId="0" applyFont="1" applyBorder="1"/>
    <xf numFmtId="43" fontId="3" fillId="0" borderId="1" xfId="0" applyNumberFormat="1" applyFont="1" applyBorder="1" applyAlignment="1">
      <alignment vertical="center"/>
    </xf>
    <xf numFmtId="43" fontId="0" fillId="0" borderId="1" xfId="0" applyNumberFormat="1" applyBorder="1" applyAlignment="1">
      <alignment horizontal="right"/>
    </xf>
    <xf numFmtId="43" fontId="0" fillId="0" borderId="14" xfId="0" applyNumberFormat="1" applyBorder="1" applyAlignment="1">
      <alignment horizontal="right"/>
    </xf>
    <xf numFmtId="43" fontId="3" fillId="0" borderId="14" xfId="0" applyNumberFormat="1" applyFont="1" applyBorder="1" applyAlignment="1">
      <alignment vertical="center"/>
    </xf>
    <xf numFmtId="43" fontId="0" fillId="0" borderId="16" xfId="0" applyNumberFormat="1" applyBorder="1" applyAlignment="1">
      <alignment vertical="center"/>
    </xf>
    <xf numFmtId="43" fontId="0" fillId="0" borderId="16" xfId="0" applyNumberFormat="1" applyBorder="1" applyAlignment="1">
      <alignment horizontal="right"/>
    </xf>
    <xf numFmtId="43" fontId="0" fillId="0" borderId="17" xfId="0" applyNumberFormat="1" applyBorder="1" applyAlignment="1">
      <alignment horizontal="right"/>
    </xf>
    <xf numFmtId="43" fontId="1" fillId="0" borderId="20" xfId="0" applyNumberFormat="1" applyFont="1" applyBorder="1" applyAlignment="1">
      <alignment vertical="center"/>
    </xf>
    <xf numFmtId="0" fontId="0" fillId="0" borderId="21" xfId="0" applyBorder="1"/>
    <xf numFmtId="43" fontId="1" fillId="0" borderId="19" xfId="0" applyNumberFormat="1" applyFont="1" applyBorder="1"/>
    <xf numFmtId="0" fontId="7" fillId="0" borderId="0" xfId="0" applyFont="1" applyBorder="1"/>
    <xf numFmtId="43" fontId="0" fillId="0" borderId="0" xfId="0" applyNumberFormat="1" applyBorder="1" applyAlignment="1">
      <alignment horizontal="right"/>
    </xf>
    <xf numFmtId="44" fontId="0" fillId="0" borderId="0" xfId="0" applyNumberFormat="1" applyFill="1" applyBorder="1"/>
    <xf numFmtId="0" fontId="1" fillId="0" borderId="0" xfId="0" applyFont="1" applyBorder="1"/>
    <xf numFmtId="43" fontId="0" fillId="0" borderId="0" xfId="0" applyNumberFormat="1" applyFill="1" applyBorder="1"/>
    <xf numFmtId="43" fontId="3" fillId="0" borderId="1" xfId="0" applyNumberFormat="1" applyFont="1" applyBorder="1"/>
    <xf numFmtId="0" fontId="8" fillId="0" borderId="1" xfId="0" applyFont="1" applyBorder="1"/>
    <xf numFmtId="43" fontId="1" fillId="0" borderId="0" xfId="0" applyNumberFormat="1" applyFont="1"/>
    <xf numFmtId="0" fontId="0" fillId="0" borderId="0" xfId="0" applyAlignment="1">
      <alignment horizontal="center"/>
    </xf>
    <xf numFmtId="43" fontId="0" fillId="0" borderId="0" xfId="0" applyNumberFormat="1"/>
    <xf numFmtId="44" fontId="0" fillId="0" borderId="1" xfId="1" applyFont="1" applyBorder="1"/>
    <xf numFmtId="44" fontId="3" fillId="0" borderId="1" xfId="1" applyFont="1" applyBorder="1"/>
    <xf numFmtId="44" fontId="1" fillId="0" borderId="1" xfId="1" applyFont="1" applyBorder="1"/>
    <xf numFmtId="44" fontId="8" fillId="0" borderId="1" xfId="1" applyFont="1" applyBorder="1"/>
    <xf numFmtId="0" fontId="1" fillId="0" borderId="1" xfId="0" applyFont="1" applyBorder="1" applyAlignment="1">
      <alignment wrapText="1"/>
    </xf>
    <xf numFmtId="44" fontId="8" fillId="0" borderId="1" xfId="1" applyFont="1" applyBorder="1" applyAlignment="1"/>
    <xf numFmtId="44" fontId="1" fillId="0" borderId="1" xfId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zoomScaleNormal="100" workbookViewId="0">
      <selection activeCell="I16" sqref="I16"/>
    </sheetView>
  </sheetViews>
  <sheetFormatPr defaultRowHeight="15" x14ac:dyDescent="0.25"/>
  <cols>
    <col min="1" max="1" width="5.28515625" customWidth="1"/>
    <col min="2" max="2" width="11.5703125" customWidth="1"/>
    <col min="3" max="3" width="46.42578125" customWidth="1"/>
    <col min="4" max="4" width="17.42578125" customWidth="1"/>
    <col min="5" max="5" width="18.5703125" customWidth="1"/>
    <col min="7" max="7" width="14.28515625" bestFit="1" customWidth="1"/>
  </cols>
  <sheetData>
    <row r="2" spans="2:10" ht="23.25" x14ac:dyDescent="0.35">
      <c r="B2" s="48" t="s">
        <v>45</v>
      </c>
      <c r="C2" s="48"/>
      <c r="D2" s="48"/>
      <c r="E2" s="48"/>
    </row>
    <row r="4" spans="2:10" ht="31.5" customHeight="1" x14ac:dyDescent="0.25">
      <c r="B4" s="4" t="s">
        <v>0</v>
      </c>
      <c r="C4" s="5" t="s">
        <v>1</v>
      </c>
      <c r="D4" s="4" t="s">
        <v>46</v>
      </c>
      <c r="E4" s="4" t="s">
        <v>43</v>
      </c>
    </row>
    <row r="5" spans="2:10" x14ac:dyDescent="0.25">
      <c r="B5" s="49" t="s">
        <v>2</v>
      </c>
      <c r="C5" s="50"/>
      <c r="D5" s="50"/>
      <c r="E5" s="51"/>
    </row>
    <row r="6" spans="2:10" ht="23.25" customHeight="1" x14ac:dyDescent="0.25">
      <c r="B6" s="6">
        <v>31</v>
      </c>
      <c r="C6" s="6" t="s">
        <v>3</v>
      </c>
      <c r="D6" s="40">
        <v>5620</v>
      </c>
      <c r="E6" s="39">
        <v>70000</v>
      </c>
    </row>
    <row r="7" spans="2:10" x14ac:dyDescent="0.25">
      <c r="B7" s="6">
        <v>34</v>
      </c>
      <c r="C7" s="6" t="s">
        <v>4</v>
      </c>
      <c r="D7" s="40">
        <v>45675</v>
      </c>
      <c r="E7" s="39">
        <v>45000</v>
      </c>
    </row>
    <row r="8" spans="2:10" x14ac:dyDescent="0.25">
      <c r="B8" s="6">
        <v>351</v>
      </c>
      <c r="C8" s="6" t="s">
        <v>12</v>
      </c>
      <c r="D8" s="40">
        <v>404450</v>
      </c>
      <c r="E8" s="40">
        <v>640000</v>
      </c>
    </row>
    <row r="9" spans="2:10" x14ac:dyDescent="0.25">
      <c r="B9" s="6">
        <v>355</v>
      </c>
      <c r="C9" s="6" t="s">
        <v>13</v>
      </c>
      <c r="D9" s="40">
        <v>603841.5</v>
      </c>
      <c r="E9" s="39">
        <v>1668550</v>
      </c>
    </row>
    <row r="10" spans="2:10" x14ac:dyDescent="0.25">
      <c r="B10" s="6">
        <v>36</v>
      </c>
      <c r="C10" s="6" t="s">
        <v>5</v>
      </c>
      <c r="D10" s="40">
        <v>15740</v>
      </c>
      <c r="E10" s="39">
        <v>18000</v>
      </c>
    </row>
    <row r="11" spans="2:10" x14ac:dyDescent="0.25">
      <c r="B11" s="6">
        <v>37</v>
      </c>
      <c r="C11" s="6" t="s">
        <v>6</v>
      </c>
      <c r="D11" s="40">
        <v>14149.3</v>
      </c>
      <c r="E11" s="40">
        <v>0</v>
      </c>
    </row>
    <row r="12" spans="2:10" x14ac:dyDescent="0.25">
      <c r="B12" s="6"/>
      <c r="C12" s="35" t="s">
        <v>7</v>
      </c>
      <c r="D12" s="42">
        <f>SUM(D6:D11)</f>
        <v>1089475.8</v>
      </c>
      <c r="E12" s="42">
        <f>SUM(E6:E11)</f>
        <v>2441550</v>
      </c>
      <c r="G12" s="38"/>
      <c r="J12" s="2"/>
    </row>
    <row r="13" spans="2:10" x14ac:dyDescent="0.25">
      <c r="B13" s="52" t="s">
        <v>8</v>
      </c>
      <c r="C13" s="53"/>
      <c r="D13" s="53"/>
      <c r="E13" s="54"/>
    </row>
    <row r="14" spans="2:10" x14ac:dyDescent="0.25">
      <c r="B14" s="6">
        <v>41</v>
      </c>
      <c r="C14" s="6" t="s">
        <v>9</v>
      </c>
      <c r="D14" s="40">
        <v>383920</v>
      </c>
      <c r="E14" s="40">
        <v>454000</v>
      </c>
      <c r="F14" s="17"/>
      <c r="G14" s="33"/>
    </row>
    <row r="15" spans="2:10" x14ac:dyDescent="0.25">
      <c r="B15" s="6">
        <v>42</v>
      </c>
      <c r="C15" s="6" t="s">
        <v>37</v>
      </c>
      <c r="D15" s="40">
        <v>650580</v>
      </c>
      <c r="E15" s="40">
        <v>1565500</v>
      </c>
    </row>
    <row r="16" spans="2:10" x14ac:dyDescent="0.25">
      <c r="B16" s="6">
        <v>43</v>
      </c>
      <c r="C16" s="6" t="s">
        <v>10</v>
      </c>
      <c r="D16" s="40">
        <v>47500</v>
      </c>
      <c r="E16" s="40">
        <v>80000</v>
      </c>
    </row>
    <row r="17" spans="2:5" x14ac:dyDescent="0.25">
      <c r="B17" s="6">
        <v>44</v>
      </c>
      <c r="C17" s="6" t="s">
        <v>11</v>
      </c>
      <c r="D17" s="40">
        <v>3300</v>
      </c>
      <c r="E17" s="40">
        <v>6000</v>
      </c>
    </row>
    <row r="18" spans="2:5" x14ac:dyDescent="0.25">
      <c r="B18" s="6"/>
      <c r="C18" s="35" t="s">
        <v>14</v>
      </c>
      <c r="D18" s="42">
        <f>D12</f>
        <v>1089475.8</v>
      </c>
      <c r="E18" s="42">
        <f>E12</f>
        <v>2441550</v>
      </c>
    </row>
    <row r="19" spans="2:5" x14ac:dyDescent="0.25">
      <c r="B19" s="1"/>
      <c r="C19" s="3" t="s">
        <v>15</v>
      </c>
      <c r="D19" s="41">
        <f>SUM(D14:D17)</f>
        <v>1085300</v>
      </c>
      <c r="E19" s="41">
        <f>SUM(E14:E17)</f>
        <v>2105500</v>
      </c>
    </row>
    <row r="20" spans="2:5" x14ac:dyDescent="0.25">
      <c r="B20" s="1"/>
      <c r="C20" s="3" t="s">
        <v>48</v>
      </c>
      <c r="D20" s="41">
        <f>D18-D19</f>
        <v>4175.8000000000466</v>
      </c>
      <c r="E20" s="41">
        <f>E18-E19</f>
        <v>336050</v>
      </c>
    </row>
    <row r="21" spans="2:5" x14ac:dyDescent="0.25">
      <c r="B21" s="1"/>
      <c r="C21" s="3" t="s">
        <v>49</v>
      </c>
      <c r="D21" s="44">
        <v>0</v>
      </c>
      <c r="E21" s="44">
        <f>D22</f>
        <v>4175.8000000000466</v>
      </c>
    </row>
    <row r="22" spans="2:5" ht="30" x14ac:dyDescent="0.25">
      <c r="B22" s="1"/>
      <c r="C22" s="43" t="s">
        <v>50</v>
      </c>
      <c r="D22" s="45">
        <f>D20+D21</f>
        <v>4175.8000000000466</v>
      </c>
      <c r="E22" s="45">
        <f>E21+E20</f>
        <v>340225.80000000005</v>
      </c>
    </row>
    <row r="23" spans="2:5" x14ac:dyDescent="0.25">
      <c r="B23" t="s">
        <v>44</v>
      </c>
    </row>
  </sheetData>
  <mergeCells count="3">
    <mergeCell ref="B2:E2"/>
    <mergeCell ref="B5:E5"/>
    <mergeCell ref="B13:E1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tabSelected="1" topLeftCell="A10" zoomScaleNormal="100" workbookViewId="0">
      <selection activeCell="S18" sqref="S18"/>
    </sheetView>
  </sheetViews>
  <sheetFormatPr defaultRowHeight="15" x14ac:dyDescent="0.25"/>
  <cols>
    <col min="1" max="1" width="5.28515625" customWidth="1"/>
    <col min="2" max="2" width="11.5703125" customWidth="1"/>
    <col min="3" max="3" width="46.42578125" customWidth="1"/>
    <col min="4" max="4" width="17.42578125" customWidth="1"/>
    <col min="5" max="5" width="18.5703125" customWidth="1"/>
    <col min="6" max="6" width="23" customWidth="1"/>
    <col min="7" max="7" width="18.140625" customWidth="1"/>
  </cols>
  <sheetData>
    <row r="2" spans="2:10" ht="23.25" x14ac:dyDescent="0.35">
      <c r="B2" s="48" t="s">
        <v>45</v>
      </c>
      <c r="C2" s="48"/>
      <c r="D2" s="48"/>
      <c r="E2" s="48"/>
    </row>
    <row r="4" spans="2:10" ht="31.5" customHeight="1" x14ac:dyDescent="0.25">
      <c r="B4" s="4" t="s">
        <v>0</v>
      </c>
      <c r="C4" s="5" t="s">
        <v>1</v>
      </c>
      <c r="D4" s="4" t="s">
        <v>42</v>
      </c>
      <c r="E4" s="4" t="s">
        <v>43</v>
      </c>
    </row>
    <row r="5" spans="2:10" x14ac:dyDescent="0.25">
      <c r="B5" s="49" t="s">
        <v>2</v>
      </c>
      <c r="C5" s="50"/>
      <c r="D5" s="50"/>
      <c r="E5" s="51"/>
    </row>
    <row r="6" spans="2:10" ht="23.25" customHeight="1" x14ac:dyDescent="0.25">
      <c r="B6" s="47">
        <v>31</v>
      </c>
      <c r="C6" s="6" t="s">
        <v>3</v>
      </c>
      <c r="D6" s="40">
        <v>5620</v>
      </c>
      <c r="E6" s="39">
        <v>70000</v>
      </c>
    </row>
    <row r="7" spans="2:10" x14ac:dyDescent="0.25">
      <c r="B7" s="47">
        <v>34</v>
      </c>
      <c r="C7" s="6" t="s">
        <v>4</v>
      </c>
      <c r="D7" s="40">
        <v>45675</v>
      </c>
      <c r="E7" s="39">
        <v>45000</v>
      </c>
    </row>
    <row r="8" spans="2:10" x14ac:dyDescent="0.25">
      <c r="B8" s="47">
        <v>351</v>
      </c>
      <c r="C8" s="6" t="s">
        <v>12</v>
      </c>
      <c r="D8" s="40">
        <v>404450</v>
      </c>
      <c r="E8" s="40">
        <v>640000</v>
      </c>
    </row>
    <row r="9" spans="2:10" x14ac:dyDescent="0.25">
      <c r="B9" s="47">
        <v>355</v>
      </c>
      <c r="C9" s="6" t="s">
        <v>13</v>
      </c>
      <c r="D9" s="40">
        <v>603841.5</v>
      </c>
      <c r="E9" s="39">
        <v>1668550</v>
      </c>
    </row>
    <row r="10" spans="2:10" x14ac:dyDescent="0.25">
      <c r="B10" s="47">
        <v>36</v>
      </c>
      <c r="C10" s="6" t="s">
        <v>5</v>
      </c>
      <c r="D10" s="40">
        <v>15740</v>
      </c>
      <c r="E10" s="39">
        <v>18000</v>
      </c>
    </row>
    <row r="11" spans="2:10" x14ac:dyDescent="0.25">
      <c r="B11" s="47">
        <v>37</v>
      </c>
      <c r="C11" s="6" t="s">
        <v>6</v>
      </c>
      <c r="D11" s="40">
        <v>14149.3</v>
      </c>
      <c r="E11" s="40">
        <v>0</v>
      </c>
    </row>
    <row r="12" spans="2:10" x14ac:dyDescent="0.25">
      <c r="B12" s="6"/>
      <c r="C12" s="35" t="s">
        <v>7</v>
      </c>
      <c r="D12" s="42">
        <f>SUM(D6:D11)</f>
        <v>1089475.8</v>
      </c>
      <c r="E12" s="42">
        <f>SUM(E6:E11)</f>
        <v>2441550</v>
      </c>
      <c r="J12" s="2"/>
    </row>
    <row r="13" spans="2:10" x14ac:dyDescent="0.25">
      <c r="B13" s="52" t="s">
        <v>8</v>
      </c>
      <c r="C13" s="53"/>
      <c r="D13" s="53"/>
      <c r="E13" s="54"/>
    </row>
    <row r="14" spans="2:10" x14ac:dyDescent="0.25">
      <c r="B14" s="6">
        <v>41</v>
      </c>
      <c r="C14" s="6" t="s">
        <v>9</v>
      </c>
      <c r="D14" s="40">
        <f>383920</f>
        <v>383920</v>
      </c>
      <c r="E14" s="40">
        <v>454000</v>
      </c>
      <c r="G14" s="33"/>
    </row>
    <row r="15" spans="2:10" x14ac:dyDescent="0.25">
      <c r="B15" s="6">
        <v>42</v>
      </c>
      <c r="C15" s="6" t="s">
        <v>37</v>
      </c>
      <c r="D15" s="40">
        <f>SUM(D16:D20)</f>
        <v>650580</v>
      </c>
      <c r="E15" s="40">
        <f>SUM(E16:E20)</f>
        <v>1565500</v>
      </c>
      <c r="G15" s="33"/>
    </row>
    <row r="16" spans="2:10" x14ac:dyDescent="0.25">
      <c r="B16" s="6">
        <v>4211</v>
      </c>
      <c r="C16" s="6" t="s">
        <v>36</v>
      </c>
      <c r="D16" s="40">
        <v>22550</v>
      </c>
      <c r="E16" s="40">
        <v>72500</v>
      </c>
    </row>
    <row r="17" spans="2:6" x14ac:dyDescent="0.25">
      <c r="B17" s="1">
        <v>424</v>
      </c>
      <c r="C17" s="1" t="s">
        <v>16</v>
      </c>
      <c r="D17" s="39">
        <v>80300</v>
      </c>
      <c r="E17" s="40">
        <v>560000</v>
      </c>
    </row>
    <row r="18" spans="2:6" x14ac:dyDescent="0.25">
      <c r="B18" s="1">
        <v>425</v>
      </c>
      <c r="C18" s="6" t="s">
        <v>17</v>
      </c>
      <c r="D18" s="40">
        <v>388610</v>
      </c>
      <c r="E18" s="40">
        <v>635000</v>
      </c>
    </row>
    <row r="19" spans="2:6" x14ac:dyDescent="0.25">
      <c r="B19" s="1">
        <v>426</v>
      </c>
      <c r="C19" s="1" t="s">
        <v>18</v>
      </c>
      <c r="D19" s="40">
        <f>53000+91400</f>
        <v>144400</v>
      </c>
      <c r="E19" s="40">
        <v>155000</v>
      </c>
    </row>
    <row r="20" spans="2:6" x14ac:dyDescent="0.25">
      <c r="B20" s="1">
        <v>429</v>
      </c>
      <c r="C20" s="1" t="s">
        <v>38</v>
      </c>
      <c r="D20" s="40">
        <f>D22+D21</f>
        <v>14720</v>
      </c>
      <c r="E20" s="40">
        <f>103000+E21+E22</f>
        <v>143000</v>
      </c>
    </row>
    <row r="21" spans="2:6" x14ac:dyDescent="0.25">
      <c r="B21" s="1">
        <v>4291</v>
      </c>
      <c r="C21" s="1" t="s">
        <v>19</v>
      </c>
      <c r="D21" s="40">
        <v>1970</v>
      </c>
      <c r="E21" s="40">
        <v>15000</v>
      </c>
    </row>
    <row r="22" spans="2:6" x14ac:dyDescent="0.25">
      <c r="B22" s="1">
        <v>4292</v>
      </c>
      <c r="C22" s="1" t="s">
        <v>20</v>
      </c>
      <c r="D22" s="39">
        <v>12750</v>
      </c>
      <c r="E22" s="40">
        <v>25000</v>
      </c>
    </row>
    <row r="23" spans="2:6" x14ac:dyDescent="0.25">
      <c r="B23" s="1">
        <v>43</v>
      </c>
      <c r="C23" s="1" t="s">
        <v>10</v>
      </c>
      <c r="D23" s="40">
        <v>47500</v>
      </c>
      <c r="E23" s="40">
        <v>80000</v>
      </c>
    </row>
    <row r="24" spans="2:6" x14ac:dyDescent="0.25">
      <c r="B24" s="1">
        <v>44</v>
      </c>
      <c r="C24" s="1" t="s">
        <v>11</v>
      </c>
      <c r="D24" s="40">
        <v>3300</v>
      </c>
      <c r="E24" s="40">
        <v>6000</v>
      </c>
    </row>
    <row r="25" spans="2:6" x14ac:dyDescent="0.25">
      <c r="B25" s="1"/>
      <c r="C25" s="3" t="s">
        <v>14</v>
      </c>
      <c r="D25" s="41">
        <f>D12</f>
        <v>1089475.8</v>
      </c>
      <c r="E25" s="41">
        <f>E12</f>
        <v>2441550</v>
      </c>
    </row>
    <row r="26" spans="2:6" x14ac:dyDescent="0.25">
      <c r="B26" s="1"/>
      <c r="C26" s="3" t="s">
        <v>15</v>
      </c>
      <c r="D26" s="41">
        <f>D14+D15+D23+D24</f>
        <v>1085300</v>
      </c>
      <c r="E26" s="41">
        <f>E14+E15+E23+E24</f>
        <v>2105500</v>
      </c>
    </row>
    <row r="27" spans="2:6" x14ac:dyDescent="0.25">
      <c r="B27" s="1"/>
      <c r="C27" s="3" t="s">
        <v>48</v>
      </c>
      <c r="D27" s="41">
        <f>D25-D26</f>
        <v>4175.8000000000466</v>
      </c>
      <c r="E27" s="41">
        <f>E25-E26</f>
        <v>336050</v>
      </c>
    </row>
    <row r="28" spans="2:6" x14ac:dyDescent="0.25">
      <c r="B28" s="1"/>
      <c r="C28" s="3" t="s">
        <v>49</v>
      </c>
      <c r="D28" s="42">
        <v>0</v>
      </c>
      <c r="E28" s="42">
        <f>D29</f>
        <v>4175.8000000000466</v>
      </c>
    </row>
    <row r="29" spans="2:6" ht="30" x14ac:dyDescent="0.25">
      <c r="B29" s="1"/>
      <c r="C29" s="43" t="s">
        <v>50</v>
      </c>
      <c r="D29" s="46">
        <f>D28+D27</f>
        <v>4175.8000000000466</v>
      </c>
      <c r="E29" s="46">
        <f>E28+E27</f>
        <v>340225.80000000005</v>
      </c>
    </row>
    <row r="30" spans="2:6" x14ac:dyDescent="0.25">
      <c r="B30" t="s">
        <v>44</v>
      </c>
    </row>
    <row r="31" spans="2:6" x14ac:dyDescent="0.25">
      <c r="F31" s="37"/>
    </row>
    <row r="32" spans="2:6" x14ac:dyDescent="0.25">
      <c r="C32" t="s">
        <v>40</v>
      </c>
    </row>
    <row r="33" spans="3:7" x14ac:dyDescent="0.25">
      <c r="C33" t="s">
        <v>51</v>
      </c>
      <c r="E33" s="34">
        <v>140000</v>
      </c>
    </row>
    <row r="34" spans="3:7" x14ac:dyDescent="0.25">
      <c r="C34" t="s">
        <v>52</v>
      </c>
      <c r="E34" s="34">
        <v>250000</v>
      </c>
    </row>
    <row r="35" spans="3:7" x14ac:dyDescent="0.25">
      <c r="C35" t="s">
        <v>53</v>
      </c>
      <c r="E35" s="34">
        <v>100000</v>
      </c>
    </row>
    <row r="36" spans="3:7" x14ac:dyDescent="0.25">
      <c r="C36" t="s">
        <v>54</v>
      </c>
      <c r="E36" s="34">
        <v>60000</v>
      </c>
    </row>
    <row r="37" spans="3:7" x14ac:dyDescent="0.25">
      <c r="C37" t="s">
        <v>55</v>
      </c>
      <c r="E37" s="34">
        <v>90000</v>
      </c>
    </row>
    <row r="38" spans="3:7" x14ac:dyDescent="0.25">
      <c r="E38" s="36">
        <f>SUM(E33:E37)</f>
        <v>640000</v>
      </c>
    </row>
    <row r="39" spans="3:7" x14ac:dyDescent="0.25">
      <c r="E39" s="36"/>
    </row>
    <row r="40" spans="3:7" x14ac:dyDescent="0.25">
      <c r="C40" t="s">
        <v>41</v>
      </c>
    </row>
    <row r="41" spans="3:7" x14ac:dyDescent="0.25">
      <c r="C41" t="s">
        <v>56</v>
      </c>
      <c r="E41" s="34">
        <v>320000</v>
      </c>
    </row>
    <row r="42" spans="3:7" x14ac:dyDescent="0.25">
      <c r="C42" t="s">
        <v>57</v>
      </c>
      <c r="E42" s="34">
        <v>1342550</v>
      </c>
      <c r="F42" s="37"/>
      <c r="G42" s="37"/>
    </row>
    <row r="43" spans="3:7" x14ac:dyDescent="0.25">
      <c r="C43" t="s">
        <v>58</v>
      </c>
      <c r="E43" s="34">
        <v>6000</v>
      </c>
    </row>
    <row r="44" spans="3:7" x14ac:dyDescent="0.25">
      <c r="E44" s="36">
        <f>SUM(E41:E43)</f>
        <v>1668550</v>
      </c>
    </row>
    <row r="45" spans="3:7" x14ac:dyDescent="0.25">
      <c r="E45" s="38"/>
    </row>
  </sheetData>
  <mergeCells count="3">
    <mergeCell ref="B5:E5"/>
    <mergeCell ref="B13:E13"/>
    <mergeCell ref="B2:E2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zoomScaleNormal="100" workbookViewId="0">
      <selection activeCell="N12" sqref="N12"/>
    </sheetView>
  </sheetViews>
  <sheetFormatPr defaultRowHeight="15" x14ac:dyDescent="0.25"/>
  <cols>
    <col min="1" max="1" width="2.7109375" customWidth="1"/>
    <col min="2" max="2" width="7" customWidth="1"/>
    <col min="3" max="3" width="35.5703125" customWidth="1"/>
    <col min="4" max="6" width="14.42578125" customWidth="1"/>
    <col min="7" max="7" width="14.5703125" customWidth="1"/>
    <col min="12" max="12" width="20" customWidth="1"/>
  </cols>
  <sheetData>
    <row r="2" spans="2:12" ht="15.75" x14ac:dyDescent="0.25">
      <c r="C2" s="57" t="s">
        <v>21</v>
      </c>
      <c r="D2" s="57"/>
      <c r="E2" s="57"/>
    </row>
    <row r="3" spans="2:12" ht="15.75" x14ac:dyDescent="0.25">
      <c r="C3" s="57" t="s">
        <v>59</v>
      </c>
      <c r="D3" s="57"/>
      <c r="E3" s="57"/>
    </row>
    <row r="4" spans="2:12" ht="15.75" thickBot="1" x14ac:dyDescent="0.3">
      <c r="C4" s="7"/>
    </row>
    <row r="5" spans="2:12" ht="28.5" customHeight="1" thickBot="1" x14ac:dyDescent="0.3">
      <c r="B5" s="58" t="s">
        <v>22</v>
      </c>
      <c r="C5" s="59"/>
      <c r="D5" s="59"/>
      <c r="E5" s="59"/>
      <c r="F5" s="58" t="s">
        <v>23</v>
      </c>
      <c r="G5" s="60"/>
    </row>
    <row r="6" spans="2:12" ht="25.5" customHeight="1" x14ac:dyDescent="0.25">
      <c r="B6" s="8" t="s">
        <v>24</v>
      </c>
      <c r="C6" s="9" t="s">
        <v>25</v>
      </c>
      <c r="D6" s="10" t="s">
        <v>39</v>
      </c>
      <c r="E6" s="10" t="s">
        <v>47</v>
      </c>
      <c r="F6" s="10" t="s">
        <v>39</v>
      </c>
      <c r="G6" s="11" t="s">
        <v>47</v>
      </c>
    </row>
    <row r="7" spans="2:12" x14ac:dyDescent="0.25">
      <c r="B7" s="12" t="s">
        <v>26</v>
      </c>
      <c r="C7" s="13" t="s">
        <v>27</v>
      </c>
      <c r="D7" s="14">
        <v>70000</v>
      </c>
      <c r="E7" s="15">
        <v>0</v>
      </c>
      <c r="F7" s="14"/>
      <c r="G7" s="16">
        <v>0</v>
      </c>
      <c r="L7" s="17"/>
    </row>
    <row r="8" spans="2:12" x14ac:dyDescent="0.25">
      <c r="B8" s="12" t="s">
        <v>28</v>
      </c>
      <c r="C8" s="13" t="s">
        <v>29</v>
      </c>
      <c r="D8" s="14"/>
      <c r="E8" s="15"/>
      <c r="F8" s="14">
        <v>0</v>
      </c>
      <c r="G8" s="16"/>
      <c r="L8" s="17"/>
    </row>
    <row r="9" spans="2:12" x14ac:dyDescent="0.25">
      <c r="B9" s="12" t="s">
        <v>30</v>
      </c>
      <c r="C9" s="13" t="s">
        <v>29</v>
      </c>
      <c r="D9" s="14"/>
      <c r="E9" s="15"/>
      <c r="F9" s="14"/>
      <c r="G9" s="16">
        <v>70000</v>
      </c>
      <c r="L9" s="7"/>
    </row>
    <row r="10" spans="2:12" x14ac:dyDescent="0.25">
      <c r="B10" s="12" t="s">
        <v>31</v>
      </c>
      <c r="C10" s="18" t="s">
        <v>32</v>
      </c>
      <c r="D10" s="19"/>
      <c r="E10" s="20">
        <v>70000</v>
      </c>
      <c r="F10" s="19"/>
      <c r="G10" s="21"/>
      <c r="L10" s="7"/>
    </row>
    <row r="11" spans="2:12" x14ac:dyDescent="0.25">
      <c r="B11" s="12" t="s">
        <v>33</v>
      </c>
      <c r="C11" s="13" t="s">
        <v>29</v>
      </c>
      <c r="D11" s="19"/>
      <c r="E11" s="20"/>
      <c r="F11" s="1"/>
      <c r="G11" s="22">
        <v>3125</v>
      </c>
      <c r="L11" s="7"/>
    </row>
    <row r="12" spans="2:12" ht="21.75" customHeight="1" thickBot="1" x14ac:dyDescent="0.3">
      <c r="B12" s="61" t="s">
        <v>34</v>
      </c>
      <c r="C12" s="62"/>
      <c r="D12" s="23">
        <f>SUM(D6:D9)</f>
        <v>70000</v>
      </c>
      <c r="E12" s="24">
        <f>SUM(E6:E9)</f>
        <v>0</v>
      </c>
      <c r="F12" s="23">
        <f>SUM(F7:F11)</f>
        <v>0</v>
      </c>
      <c r="G12" s="25">
        <f>SUM(G7:G11)</f>
        <v>73125</v>
      </c>
      <c r="L12" s="7"/>
    </row>
    <row r="13" spans="2:12" ht="24.75" customHeight="1" thickBot="1" x14ac:dyDescent="0.3">
      <c r="B13" s="55" t="s">
        <v>35</v>
      </c>
      <c r="C13" s="56"/>
      <c r="D13" s="26"/>
      <c r="E13" s="27"/>
      <c r="F13" s="27"/>
      <c r="G13" s="28">
        <f>D12-F12-G12</f>
        <v>-3125</v>
      </c>
      <c r="L13" s="7"/>
    </row>
    <row r="14" spans="2:12" ht="13.5" customHeight="1" x14ac:dyDescent="0.25">
      <c r="B14" t="s">
        <v>44</v>
      </c>
      <c r="L14" s="7"/>
    </row>
    <row r="15" spans="2:12" x14ac:dyDescent="0.25">
      <c r="B15" s="29"/>
      <c r="C15" s="30"/>
      <c r="D15" s="7"/>
      <c r="L15" s="7"/>
    </row>
    <row r="16" spans="2:12" x14ac:dyDescent="0.25">
      <c r="B16" s="17"/>
      <c r="C16" s="29"/>
      <c r="D16" s="7"/>
      <c r="E16" s="7"/>
      <c r="L16" s="31"/>
    </row>
    <row r="17" spans="2:12" x14ac:dyDescent="0.25">
      <c r="B17" s="17"/>
      <c r="C17" s="29"/>
      <c r="D17" s="30"/>
      <c r="E17" s="7"/>
      <c r="L17" s="31"/>
    </row>
    <row r="18" spans="2:12" x14ac:dyDescent="0.25">
      <c r="B18" s="17"/>
      <c r="C18" s="29"/>
      <c r="D18" s="30"/>
      <c r="E18" s="7"/>
      <c r="L18" s="31"/>
    </row>
    <row r="19" spans="2:12" x14ac:dyDescent="0.25">
      <c r="B19" s="17"/>
      <c r="C19" s="29"/>
      <c r="D19" s="30"/>
      <c r="E19" s="7"/>
      <c r="L19" s="31"/>
    </row>
    <row r="20" spans="2:12" x14ac:dyDescent="0.25">
      <c r="B20" s="17"/>
      <c r="C20" s="29"/>
      <c r="D20" s="30"/>
      <c r="E20" s="7"/>
    </row>
    <row r="21" spans="2:12" x14ac:dyDescent="0.25">
      <c r="B21" s="17"/>
      <c r="C21" s="29"/>
      <c r="D21" s="30"/>
      <c r="E21" s="7"/>
    </row>
    <row r="22" spans="2:12" x14ac:dyDescent="0.25">
      <c r="B22" s="17"/>
      <c r="C22" s="29"/>
      <c r="D22" s="30"/>
      <c r="E22" s="7"/>
    </row>
    <row r="23" spans="2:12" x14ac:dyDescent="0.25">
      <c r="B23" s="17"/>
      <c r="C23" s="29"/>
      <c r="D23" s="30"/>
      <c r="E23" s="7"/>
    </row>
    <row r="24" spans="2:12" x14ac:dyDescent="0.25">
      <c r="B24" s="17"/>
      <c r="C24" s="29"/>
      <c r="D24" s="30"/>
      <c r="E24" s="7"/>
    </row>
    <row r="25" spans="2:12" x14ac:dyDescent="0.25">
      <c r="B25" s="17"/>
      <c r="C25" s="29"/>
      <c r="D25" s="30"/>
      <c r="E25" s="7"/>
    </row>
    <row r="26" spans="2:12" x14ac:dyDescent="0.25">
      <c r="B26" s="17"/>
      <c r="C26" s="29"/>
      <c r="D26" s="30"/>
      <c r="E26" s="7"/>
    </row>
    <row r="27" spans="2:12" x14ac:dyDescent="0.25">
      <c r="B27" s="17"/>
      <c r="C27" s="29"/>
      <c r="D27" s="30"/>
      <c r="E27" s="7"/>
    </row>
    <row r="28" spans="2:12" x14ac:dyDescent="0.25">
      <c r="B28" s="17"/>
      <c r="C28" s="29"/>
      <c r="D28" s="30"/>
      <c r="E28" s="7"/>
    </row>
    <row r="29" spans="2:12" x14ac:dyDescent="0.25">
      <c r="B29" s="17"/>
      <c r="C29" s="29"/>
      <c r="D29" s="30"/>
      <c r="E29" s="7"/>
    </row>
    <row r="30" spans="2:12" x14ac:dyDescent="0.25">
      <c r="B30" s="17"/>
      <c r="C30" s="29"/>
      <c r="D30" s="30"/>
      <c r="E30" s="7"/>
    </row>
    <row r="31" spans="2:12" x14ac:dyDescent="0.25">
      <c r="B31" s="17"/>
      <c r="C31" s="29"/>
      <c r="D31" s="30"/>
      <c r="E31" s="7"/>
    </row>
    <row r="32" spans="2:12" x14ac:dyDescent="0.25">
      <c r="B32" s="17"/>
      <c r="C32" s="29"/>
      <c r="D32" s="30"/>
      <c r="E32" s="7"/>
    </row>
    <row r="33" spans="2:5" x14ac:dyDescent="0.25">
      <c r="B33" s="17"/>
      <c r="C33" s="29"/>
      <c r="D33" s="30"/>
      <c r="E33" s="7"/>
    </row>
    <row r="34" spans="2:5" x14ac:dyDescent="0.25">
      <c r="B34" s="17"/>
      <c r="C34" s="29"/>
      <c r="D34" s="30"/>
      <c r="E34" s="7"/>
    </row>
    <row r="35" spans="2:5" x14ac:dyDescent="0.25">
      <c r="B35" s="17"/>
      <c r="C35" s="32"/>
      <c r="D35" s="7"/>
      <c r="E35" s="7"/>
    </row>
    <row r="36" spans="2:5" x14ac:dyDescent="0.25">
      <c r="B36" s="17"/>
      <c r="C36" s="17"/>
      <c r="D36" s="7"/>
      <c r="E36" s="7"/>
    </row>
    <row r="37" spans="2:5" x14ac:dyDescent="0.25">
      <c r="B37" s="17"/>
      <c r="C37" s="17"/>
      <c r="D37" s="17"/>
      <c r="E37" s="17"/>
    </row>
    <row r="38" spans="2:5" x14ac:dyDescent="0.25">
      <c r="B38" s="17"/>
      <c r="C38" s="17"/>
      <c r="D38" s="17"/>
      <c r="E38" s="17"/>
    </row>
  </sheetData>
  <mergeCells count="6">
    <mergeCell ref="B13:C13"/>
    <mergeCell ref="C2:E2"/>
    <mergeCell ref="C3:E3"/>
    <mergeCell ref="B5:E5"/>
    <mergeCell ref="F5:G5"/>
    <mergeCell ref="B12:C1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Financijski</vt:lpstr>
      <vt:lpstr>Financijski plan 2018</vt:lpstr>
      <vt:lpstr>Plan zaduživanja i otplata</vt:lpstr>
      <vt:lpstr>'Financijski plan 2018'!Print_Area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Windows korisnik</cp:lastModifiedBy>
  <cp:lastPrinted>2018-05-25T08:17:33Z</cp:lastPrinted>
  <dcterms:created xsi:type="dcterms:W3CDTF">2015-12-18T11:22:51Z</dcterms:created>
  <dcterms:modified xsi:type="dcterms:W3CDTF">2019-01-04T12:09:59Z</dcterms:modified>
</cp:coreProperties>
</file>